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\SkyDrive\Teaching\Students\AP\"/>
    </mc:Choice>
  </mc:AlternateContent>
  <bookViews>
    <workbookView xWindow="0" yWindow="0" windowWidth="20490" windowHeight="7155"/>
  </bookViews>
  <sheets>
    <sheet name="Scores" sheetId="1" r:id="rId1"/>
    <sheet name="Probability" sheetId="2" r:id="rId2"/>
    <sheet name="Binomial" sheetId="3" r:id="rId3"/>
    <sheet name="Geometric" sheetId="4" r:id="rId4"/>
  </sheets>
  <definedNames>
    <definedName name="_xlnm.Print_Area" localSheetId="2">Binomial!$B$1:$K$29</definedName>
    <definedName name="_xlnm.Print_Area" localSheetId="3">Geometric!$A$1:$F$18</definedName>
    <definedName name="_xlnm.Print_Area" localSheetId="1">Probability!$A$1:$M$17</definedName>
    <definedName name="_xlnm.Print_Area" localSheetId="0">Scores!$A$1:$N$25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4" l="1"/>
  <c r="H16" i="4"/>
  <c r="H10" i="4"/>
  <c r="H14" i="4"/>
  <c r="H13" i="4"/>
  <c r="H11" i="4"/>
  <c r="H12" i="4"/>
  <c r="H8" i="4"/>
  <c r="H6" i="4"/>
  <c r="H15" i="4"/>
  <c r="D15" i="4"/>
  <c r="F15" i="4" s="1"/>
  <c r="D14" i="4"/>
  <c r="F14" i="4" s="1"/>
  <c r="D13" i="4"/>
  <c r="F13" i="4" s="1"/>
  <c r="D12" i="4"/>
  <c r="F12" i="4" s="1"/>
  <c r="D11" i="4"/>
  <c r="F11" i="4" s="1"/>
  <c r="D10" i="4"/>
  <c r="F10" i="4" s="1"/>
  <c r="D9" i="4"/>
  <c r="D8" i="4"/>
  <c r="D7" i="4"/>
  <c r="D6" i="4"/>
  <c r="H18" i="4" l="1"/>
  <c r="G7" i="4" s="1"/>
  <c r="I7" i="4" s="1"/>
  <c r="D16" i="4"/>
  <c r="D18" i="4" s="1"/>
  <c r="F7" i="4"/>
  <c r="F6" i="4"/>
  <c r="F9" i="4"/>
  <c r="F8" i="4"/>
  <c r="J13" i="3"/>
  <c r="G9" i="4" l="1"/>
  <c r="I9" i="4" s="1"/>
  <c r="G11" i="4"/>
  <c r="I11" i="4" s="1"/>
  <c r="G6" i="4"/>
  <c r="I6" i="4" s="1"/>
  <c r="G10" i="4"/>
  <c r="I10" i="4" s="1"/>
  <c r="G15" i="4"/>
  <c r="I15" i="4" s="1"/>
  <c r="G8" i="4"/>
  <c r="I8" i="4" s="1"/>
  <c r="G14" i="4"/>
  <c r="I14" i="4" s="1"/>
  <c r="G13" i="4"/>
  <c r="I13" i="4" s="1"/>
  <c r="G16" i="4"/>
  <c r="I16" i="4" s="1"/>
  <c r="G12" i="4"/>
  <c r="I12" i="4" s="1"/>
  <c r="D12" i="3"/>
  <c r="I12" i="3" s="1"/>
  <c r="D11" i="3"/>
  <c r="I11" i="3" s="1"/>
  <c r="D10" i="3"/>
  <c r="I10" i="3" s="1"/>
  <c r="D9" i="3"/>
  <c r="I9" i="3" s="1"/>
  <c r="D8" i="3"/>
  <c r="I8" i="3" s="1"/>
  <c r="D7" i="3"/>
  <c r="I7" i="3" s="1"/>
  <c r="D6" i="3"/>
  <c r="F6" i="3" s="1"/>
  <c r="G18" i="4" l="1"/>
  <c r="I6" i="3"/>
  <c r="I13" i="3" s="1"/>
  <c r="D13" i="3"/>
  <c r="F9" i="3"/>
  <c r="F8" i="3"/>
  <c r="F7" i="3"/>
  <c r="D8" i="2"/>
  <c r="D3" i="2"/>
  <c r="D4" i="2"/>
  <c r="D5" i="2"/>
  <c r="D6" i="2"/>
  <c r="D7" i="2"/>
  <c r="D2" i="2"/>
  <c r="B8" i="2"/>
  <c r="C7" i="2"/>
  <c r="C6" i="2"/>
  <c r="C5" i="2"/>
  <c r="C4" i="2"/>
  <c r="C3" i="2"/>
  <c r="C8" i="2" s="1"/>
  <c r="C2" i="2"/>
  <c r="B8" i="1"/>
  <c r="C3" i="1"/>
  <c r="C8" i="1" s="1"/>
  <c r="C4" i="1"/>
  <c r="C5" i="1"/>
  <c r="C6" i="1"/>
  <c r="C7" i="1"/>
  <c r="C2" i="1"/>
</calcChain>
</file>

<file path=xl/sharedStrings.xml><?xml version="1.0" encoding="utf-8"?>
<sst xmlns="http://schemas.openxmlformats.org/spreadsheetml/2006/main" count="80" uniqueCount="71">
  <si>
    <t>Balls</t>
  </si>
  <si>
    <t>Probability</t>
  </si>
  <si>
    <t>Runs</t>
  </si>
  <si>
    <t xml:space="preserve">Probability of 4 runs off one ball </t>
  </si>
  <si>
    <t>Work out the following probabilities</t>
  </si>
  <si>
    <t>P(X=0), No fours</t>
  </si>
  <si>
    <r>
      <t>=6C1 x (0.15)</t>
    </r>
    <r>
      <rPr>
        <sz val="11"/>
        <color theme="1"/>
        <rFont val="Calibri"/>
        <family val="2"/>
      </rPr>
      <t>° x(0.85)⁶</t>
    </r>
  </si>
  <si>
    <t>P(X=1), One four</t>
  </si>
  <si>
    <t>P(X=2), Two fours</t>
  </si>
  <si>
    <t>P(X=3), Three fours</t>
  </si>
  <si>
    <t>P(X=4), Four fours</t>
  </si>
  <si>
    <t>P(X=5), Five fours</t>
  </si>
  <si>
    <t>P(X=6), Six fours</t>
  </si>
  <si>
    <r>
      <t>=6C</t>
    </r>
    <r>
      <rPr>
        <sz val="11"/>
        <color theme="1"/>
        <rFont val="Calibri"/>
        <family val="2"/>
      </rPr>
      <t>₀</t>
    </r>
    <r>
      <rPr>
        <sz val="11"/>
        <color theme="1"/>
        <rFont val="Calibri"/>
        <family val="2"/>
        <scheme val="minor"/>
      </rPr>
      <t xml:space="preserve"> x (0.15)</t>
    </r>
    <r>
      <rPr>
        <sz val="11"/>
        <color theme="1"/>
        <rFont val="Calibri"/>
        <family val="2"/>
      </rPr>
      <t>⁰x(0.85)⁶</t>
    </r>
  </si>
  <si>
    <r>
      <t>=6C</t>
    </r>
    <r>
      <rPr>
        <sz val="11"/>
        <color theme="1"/>
        <rFont val="Calibri"/>
        <family val="2"/>
      </rPr>
      <t>₁</t>
    </r>
    <r>
      <rPr>
        <sz val="11"/>
        <color theme="1"/>
        <rFont val="Calibri"/>
        <family val="2"/>
        <scheme val="minor"/>
      </rPr>
      <t xml:space="preserve"> x (0.15)</t>
    </r>
    <r>
      <rPr>
        <sz val="11"/>
        <color theme="1"/>
        <rFont val="Calibri"/>
        <family val="2"/>
      </rPr>
      <t>¹ x(0.85)⁵</t>
    </r>
  </si>
  <si>
    <r>
      <t>=6C</t>
    </r>
    <r>
      <rPr>
        <sz val="11"/>
        <color theme="1"/>
        <rFont val="Calibri"/>
        <family val="2"/>
      </rPr>
      <t>₂</t>
    </r>
    <r>
      <rPr>
        <sz val="11"/>
        <color theme="1"/>
        <rFont val="Calibri"/>
        <family val="2"/>
        <scheme val="minor"/>
      </rPr>
      <t xml:space="preserve"> x (0.15)</t>
    </r>
    <r>
      <rPr>
        <sz val="11"/>
        <color theme="1"/>
        <rFont val="Calibri"/>
        <family val="2"/>
      </rPr>
      <t>² x(0.85)⁴</t>
    </r>
  </si>
  <si>
    <r>
      <t>=6C</t>
    </r>
    <r>
      <rPr>
        <sz val="11"/>
        <color theme="1"/>
        <rFont val="Calibri"/>
        <family val="2"/>
      </rPr>
      <t>₃</t>
    </r>
    <r>
      <rPr>
        <sz val="11"/>
        <color theme="1"/>
        <rFont val="Calibri"/>
        <family val="2"/>
        <scheme val="minor"/>
      </rPr>
      <t xml:space="preserve"> x (0.15)</t>
    </r>
    <r>
      <rPr>
        <sz val="11"/>
        <color theme="1"/>
        <rFont val="Calibri"/>
        <family val="2"/>
      </rPr>
      <t>³ x(0.85)³</t>
    </r>
  </si>
  <si>
    <r>
      <t>=6C</t>
    </r>
    <r>
      <rPr>
        <sz val="11"/>
        <color theme="1"/>
        <rFont val="Calibri"/>
        <family val="2"/>
      </rPr>
      <t>₄</t>
    </r>
    <r>
      <rPr>
        <sz val="11"/>
        <color theme="1"/>
        <rFont val="Calibri"/>
        <family val="2"/>
        <scheme val="minor"/>
      </rPr>
      <t xml:space="preserve"> x (0.15)</t>
    </r>
    <r>
      <rPr>
        <sz val="11"/>
        <color theme="1"/>
        <rFont val="Calibri"/>
        <family val="2"/>
      </rPr>
      <t>⁴ x(0.85)²</t>
    </r>
  </si>
  <si>
    <r>
      <t>=6C</t>
    </r>
    <r>
      <rPr>
        <sz val="11"/>
        <color theme="1"/>
        <rFont val="Calibri"/>
        <family val="2"/>
      </rPr>
      <t>₅</t>
    </r>
    <r>
      <rPr>
        <sz val="11"/>
        <color theme="1"/>
        <rFont val="Calibri"/>
        <family val="2"/>
        <scheme val="minor"/>
      </rPr>
      <t xml:space="preserve"> x (0.15)</t>
    </r>
    <r>
      <rPr>
        <sz val="11"/>
        <color theme="1"/>
        <rFont val="Calibri"/>
        <family val="2"/>
      </rPr>
      <t>⁵ x(0.85)¹</t>
    </r>
  </si>
  <si>
    <t>One over(Number of trials)</t>
  </si>
  <si>
    <t>Let X be the number of 4's in one over</t>
  </si>
  <si>
    <t>Odds</t>
  </si>
  <si>
    <t>1/100000</t>
  </si>
  <si>
    <t>4/10000</t>
  </si>
  <si>
    <t>5/1000</t>
  </si>
  <si>
    <t>38 times No fours in 100 overs</t>
  </si>
  <si>
    <t>40 times one four in 100 overs</t>
  </si>
  <si>
    <t>18 times two fours in 100 overs</t>
  </si>
  <si>
    <t>4 times three fours in 100 overs</t>
  </si>
  <si>
    <t>5 times four fours in 1000 overs</t>
  </si>
  <si>
    <t>4 times five fours in 10000 overs</t>
  </si>
  <si>
    <t>Once six fours in 100000 overs</t>
  </si>
  <si>
    <t>No of Overs</t>
  </si>
  <si>
    <t xml:space="preserve">Expected number </t>
  </si>
  <si>
    <t>per over</t>
  </si>
  <si>
    <t>Actual</t>
  </si>
  <si>
    <t>BINOMIAL</t>
  </si>
  <si>
    <t xml:space="preserve">REPRESENTS A BINOMIAL DISTRIBUTION </t>
  </si>
  <si>
    <t>B(6,0.15)</t>
  </si>
  <si>
    <t>GEOMETRIC</t>
  </si>
  <si>
    <t>Finding probability to first success</t>
  </si>
  <si>
    <t>Let X be the number of balls to the first four</t>
  </si>
  <si>
    <t>Success, getting a four</t>
  </si>
  <si>
    <r>
      <t>=(0.15)</t>
    </r>
    <r>
      <rPr>
        <sz val="11"/>
        <color theme="1"/>
        <rFont val="Calibri"/>
        <family val="2"/>
      </rPr>
      <t>¹</t>
    </r>
  </si>
  <si>
    <t xml:space="preserve">REPRESENTS A GEOMETRIC DISTRIBUTION </t>
  </si>
  <si>
    <t>GEO(0.15)</t>
  </si>
  <si>
    <t>P(X=1), a FOUR on the first ball</t>
  </si>
  <si>
    <t>P(X=2), a FOUR on the second ball</t>
  </si>
  <si>
    <r>
      <t>=(0.15)</t>
    </r>
    <r>
      <rPr>
        <sz val="11"/>
        <color theme="1"/>
        <rFont val="Calibri"/>
        <family val="2"/>
      </rPr>
      <t>¹ x(0.85)¹</t>
    </r>
  </si>
  <si>
    <t>P(X=3), a FOUR on the third ball</t>
  </si>
  <si>
    <t>P(X=4), a FOUR on the fourth ball</t>
  </si>
  <si>
    <t>P(X=5), a FOUR on the fifth ball</t>
  </si>
  <si>
    <t>P(X=6), a FOUR on the sixth ball</t>
  </si>
  <si>
    <t>P(X=7), a FOUR on the seventh ball</t>
  </si>
  <si>
    <r>
      <t>=(0.15)</t>
    </r>
    <r>
      <rPr>
        <sz val="11"/>
        <color theme="1"/>
        <rFont val="Calibri"/>
        <family val="2"/>
      </rPr>
      <t>¹ x(0.85)²</t>
    </r>
  </si>
  <si>
    <r>
      <t>=(0.15)</t>
    </r>
    <r>
      <rPr>
        <sz val="11"/>
        <color theme="1"/>
        <rFont val="Calibri"/>
        <family val="2"/>
      </rPr>
      <t>¹x(0.85)³</t>
    </r>
  </si>
  <si>
    <r>
      <t>=(0.15)</t>
    </r>
    <r>
      <rPr>
        <sz val="11"/>
        <color theme="1"/>
        <rFont val="Calibri"/>
        <family val="2"/>
      </rPr>
      <t>¹ x(0.85)⁴</t>
    </r>
  </si>
  <si>
    <r>
      <t>=(0.15)</t>
    </r>
    <r>
      <rPr>
        <sz val="11"/>
        <color theme="1"/>
        <rFont val="Calibri"/>
        <family val="2"/>
      </rPr>
      <t>¹ x(0.85)⁵</t>
    </r>
  </si>
  <si>
    <r>
      <t>=(0.15)</t>
    </r>
    <r>
      <rPr>
        <sz val="11"/>
        <color theme="1"/>
        <rFont val="Calibri"/>
        <family val="2"/>
      </rPr>
      <t>¹ x(0.85)⁶</t>
    </r>
  </si>
  <si>
    <t>…</t>
  </si>
  <si>
    <r>
      <t>=(0.15)</t>
    </r>
    <r>
      <rPr>
        <sz val="11"/>
        <color theme="1"/>
        <rFont val="Calibri"/>
        <family val="2"/>
      </rPr>
      <t>¹ x(0.85)⁷</t>
    </r>
  </si>
  <si>
    <t>P(X=8), a FOUR on the eighth ball</t>
  </si>
  <si>
    <t>P(X=9), a FOUR on the ninth ball</t>
  </si>
  <si>
    <t>P(X=10), a FOUR on the tenth ball</t>
  </si>
  <si>
    <r>
      <t>=(0.15)</t>
    </r>
    <r>
      <rPr>
        <sz val="11"/>
        <color theme="1"/>
        <rFont val="Calibri"/>
        <family val="2"/>
      </rPr>
      <t>¹ x(0.85)⁸</t>
    </r>
  </si>
  <si>
    <r>
      <t>=(0.15)</t>
    </r>
    <r>
      <rPr>
        <sz val="11"/>
        <color theme="1"/>
        <rFont val="Calibri"/>
        <family val="2"/>
      </rPr>
      <t>¹ x(0.85)⁹</t>
    </r>
  </si>
  <si>
    <t>Expected</t>
  </si>
  <si>
    <t>More than 10</t>
  </si>
  <si>
    <t>Difference</t>
  </si>
  <si>
    <t>Number of FOURS scored.</t>
  </si>
  <si>
    <t>Copyright © 2016 J. Forsythe. All Rights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</si>
</sst>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\ ??/1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0" fontId="1" fillId="0" borderId="0" xfId="0" applyFont="1"/>
    <xf numFmtId="0" fontId="0" fillId="0" borderId="0" xfId="0" quotePrefix="1"/>
    <xf numFmtId="164" fontId="0" fillId="0" borderId="0" xfId="0" applyNumberFormat="1"/>
    <xf numFmtId="165" fontId="0" fillId="0" borderId="0" xfId="0" applyNumberFormat="1"/>
    <xf numFmtId="165" fontId="0" fillId="0" borderId="0" xfId="0" quotePrefix="1" applyNumberFormat="1" applyAlignment="1">
      <alignment horizontal="right"/>
    </xf>
    <xf numFmtId="164" fontId="0" fillId="0" borderId="1" xfId="0" applyNumberFormat="1" applyBorder="1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0" fillId="0" borderId="1" xfId="0" applyNumberFormat="1" applyBorder="1"/>
    <xf numFmtId="0" fontId="1" fillId="0" borderId="0" xfId="0" applyFont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1" xfId="0" applyBorder="1" applyAlignment="1">
      <alignment horizontal="right"/>
    </xf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 Stokes Score 3rd January 2016 v South Africa.</a:t>
            </a:r>
          </a:p>
          <a:p>
            <a:pPr>
              <a:defRPr/>
            </a:pPr>
            <a:r>
              <a:rPr lang="en-US"/>
              <a:t>Highest</a:t>
            </a:r>
            <a:r>
              <a:rPr lang="en-US" baseline="0"/>
              <a:t> Test Score from No 6.</a:t>
            </a:r>
          </a:p>
          <a:p>
            <a:pPr>
              <a:defRPr/>
            </a:pPr>
            <a:r>
              <a:rPr lang="en-US"/>
              <a:t>No of balls for each score value.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Scores!$B$1</c:f>
              <c:strCache>
                <c:ptCount val="1"/>
                <c:pt idx="0">
                  <c:v>Balls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Scores!$A$2:$A$7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</c:numCache>
            </c:numRef>
          </c:cat>
          <c:val>
            <c:numRef>
              <c:f>Scores!$B$2:$B$7</c:f>
              <c:numCache>
                <c:formatCode>General</c:formatCode>
                <c:ptCount val="6"/>
                <c:pt idx="0">
                  <c:v>97</c:v>
                </c:pt>
                <c:pt idx="1">
                  <c:v>46</c:v>
                </c:pt>
                <c:pt idx="2">
                  <c:v>10</c:v>
                </c:pt>
                <c:pt idx="3">
                  <c:v>2</c:v>
                </c:pt>
                <c:pt idx="4">
                  <c:v>30</c:v>
                </c:pt>
                <c:pt idx="5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149648"/>
        <c:axId val="315148472"/>
      </c:barChart>
      <c:catAx>
        <c:axId val="315149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Runs per ball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148472"/>
        <c:crosses val="autoZero"/>
        <c:auto val="1"/>
        <c:lblAlgn val="ctr"/>
        <c:lblOffset val="100"/>
        <c:noMultiLvlLbl val="0"/>
      </c:catAx>
      <c:valAx>
        <c:axId val="315148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Freqquecy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14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Probability of runs</a:t>
            </a:r>
            <a:r>
              <a:rPr lang="en-US" baseline="0"/>
              <a:t> per ball for Stokie</a:t>
            </a:r>
          </a:p>
          <a:p>
            <a:pPr>
              <a:defRPr/>
            </a:pPr>
            <a:r>
              <a:rPr lang="en-US" baseline="0"/>
              <a:t> 3rd Jan 2016</a:t>
            </a:r>
            <a:endParaRPr lang="en-US"/>
          </a:p>
        </c:rich>
      </c:tx>
      <c:layout>
        <c:manualLayout>
          <c:xMode val="edge"/>
          <c:yMode val="edge"/>
          <c:x val="0.1473471128608923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Probability!$D$1</c:f>
              <c:strCache>
                <c:ptCount val="1"/>
                <c:pt idx="0">
                  <c:v>Probability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Probability!$A$2:$A$8</c15:sqref>
                  </c15:fullRef>
                </c:ext>
              </c:extLst>
              <c:f>Probability!$A$2:$A$7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Probability!$D$2:$D$8</c15:sqref>
                  </c15:fullRef>
                </c:ext>
              </c:extLst>
              <c:f>Probability!$D$2:$D$7</c:f>
              <c:numCache>
                <c:formatCode>0.00</c:formatCode>
                <c:ptCount val="6"/>
                <c:pt idx="0">
                  <c:v>0.49489795918367346</c:v>
                </c:pt>
                <c:pt idx="1">
                  <c:v>0.23469387755102042</c:v>
                </c:pt>
                <c:pt idx="2">
                  <c:v>5.1020408163265307E-2</c:v>
                </c:pt>
                <c:pt idx="3">
                  <c:v>1.020408163265306E-2</c:v>
                </c:pt>
                <c:pt idx="4">
                  <c:v>0.15306122448979592</c:v>
                </c:pt>
                <c:pt idx="5">
                  <c:v>5.6122448979591837E-2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146904"/>
        <c:axId val="315144944"/>
      </c:lineChart>
      <c:catAx>
        <c:axId val="31514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144944"/>
        <c:crosses val="autoZero"/>
        <c:auto val="1"/>
        <c:lblAlgn val="ctr"/>
        <c:lblOffset val="100"/>
        <c:noMultiLvlLbl val="0"/>
      </c:catAx>
      <c:valAx>
        <c:axId val="31514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146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Probability of the</a:t>
            </a:r>
            <a:r>
              <a:rPr lang="en-US" baseline="0"/>
              <a:t> number of fours per over for Ben Stokes v South Africa 3 Jan 2016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numRef>
              <c:f>Binomial!$A$6:$A$12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Binomial!$D$6:$D$12</c:f>
              <c:numCache>
                <c:formatCode>0.00000</c:formatCode>
                <c:ptCount val="7"/>
                <c:pt idx="0">
                  <c:v>0.37714951562499988</c:v>
                </c:pt>
                <c:pt idx="1">
                  <c:v>0.39933478124999988</c:v>
                </c:pt>
                <c:pt idx="2">
                  <c:v>0.17617710937499995</c:v>
                </c:pt>
                <c:pt idx="3">
                  <c:v>4.1453437499999995E-2</c:v>
                </c:pt>
                <c:pt idx="4">
                  <c:v>5.4864843749999996E-3</c:v>
                </c:pt>
                <c:pt idx="5">
                  <c:v>3.8728124999999998E-4</c:v>
                </c:pt>
                <c:pt idx="6">
                  <c:v>1.1390624999999999E-5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Probability</c:v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147296"/>
        <c:axId val="315147688"/>
      </c:lineChart>
      <c:catAx>
        <c:axId val="315147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</a:t>
                </a:r>
                <a:r>
                  <a:rPr lang="en-GB" baseline="0"/>
                  <a:t> of fours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147688"/>
        <c:crosses val="autoZero"/>
        <c:auto val="1"/>
        <c:lblAlgn val="ctr"/>
        <c:lblOffset val="100"/>
        <c:noMultiLvlLbl val="0"/>
      </c:catAx>
      <c:valAx>
        <c:axId val="315147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14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Probability of the</a:t>
            </a:r>
            <a:r>
              <a:rPr lang="en-US" baseline="0"/>
              <a:t> number of balls to the first FOUR for Ben Stokes v South Africa 3 Jan 2016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Probability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numRef>
              <c:f>Geometric!$A$6:$A$12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Geometric!$D$6:$D$12</c:f>
              <c:numCache>
                <c:formatCode>0.00000</c:formatCode>
                <c:ptCount val="7"/>
                <c:pt idx="0">
                  <c:v>0.15</c:v>
                </c:pt>
                <c:pt idx="1">
                  <c:v>0.1275</c:v>
                </c:pt>
                <c:pt idx="2">
                  <c:v>0.10837499999999999</c:v>
                </c:pt>
                <c:pt idx="3">
                  <c:v>9.2118749999999985E-2</c:v>
                </c:pt>
                <c:pt idx="4">
                  <c:v>7.8300937499999987E-2</c:v>
                </c:pt>
                <c:pt idx="5">
                  <c:v>6.6555796874999976E-2</c:v>
                </c:pt>
                <c:pt idx="6">
                  <c:v>5.6572427343749981E-2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148080"/>
        <c:axId val="315148864"/>
      </c:lineChart>
      <c:catAx>
        <c:axId val="315148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aseline="0"/>
                  <a:t>Number of balls to first FOUR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148864"/>
        <c:crosses val="autoZero"/>
        <c:auto val="1"/>
        <c:lblAlgn val="ctr"/>
        <c:lblOffset val="100"/>
        <c:noMultiLvlLbl val="0"/>
      </c:catAx>
      <c:valAx>
        <c:axId val="31514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14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-3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0</xdr:row>
      <xdr:rowOff>114301</xdr:rowOff>
    </xdr:from>
    <xdr:to>
      <xdr:col>13</xdr:col>
      <xdr:colOff>285750</xdr:colOff>
      <xdr:row>24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1</xdr:row>
      <xdr:rowOff>33337</xdr:rowOff>
    </xdr:from>
    <xdr:to>
      <xdr:col>12</xdr:col>
      <xdr:colOff>209550</xdr:colOff>
      <xdr:row>15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161925</xdr:colOff>
      <xdr:row>9</xdr:row>
      <xdr:rowOff>19050</xdr:rowOff>
    </xdr:from>
    <xdr:ext cx="65" cy="172227"/>
    <xdr:sp macro="" textlink="">
      <xdr:nvSpPr>
        <xdr:cNvPr id="2" name="TextBox 1"/>
        <xdr:cNvSpPr txBox="1"/>
      </xdr:nvSpPr>
      <xdr:spPr>
        <a:xfrm>
          <a:off x="5943600" y="1543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3</xdr:col>
      <xdr:colOff>38100</xdr:colOff>
      <xdr:row>13</xdr:row>
      <xdr:rowOff>109537</xdr:rowOff>
    </xdr:from>
    <xdr:to>
      <xdr:col>8</xdr:col>
      <xdr:colOff>762000</xdr:colOff>
      <xdr:row>27</xdr:row>
      <xdr:rowOff>185737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9</xdr:row>
      <xdr:rowOff>19050</xdr:rowOff>
    </xdr:from>
    <xdr:ext cx="65" cy="172227"/>
    <xdr:sp macro="" textlink="">
      <xdr:nvSpPr>
        <xdr:cNvPr id="2" name="TextBox 1"/>
        <xdr:cNvSpPr txBox="1"/>
      </xdr:nvSpPr>
      <xdr:spPr>
        <a:xfrm>
          <a:off x="10106025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2</xdr:col>
      <xdr:colOff>400048</xdr:colOff>
      <xdr:row>18</xdr:row>
      <xdr:rowOff>85724</xdr:rowOff>
    </xdr:from>
    <xdr:to>
      <xdr:col>11</xdr:col>
      <xdr:colOff>504824</xdr:colOff>
      <xdr:row>34</xdr:row>
      <xdr:rowOff>76199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topLeftCell="A7" workbookViewId="0">
      <selection activeCell="Q17" sqref="Q17"/>
    </sheetView>
  </sheetViews>
  <sheetFormatPr defaultRowHeight="15" x14ac:dyDescent="0.25"/>
  <sheetData>
    <row r="1" spans="1:3" x14ac:dyDescent="0.25">
      <c r="A1" s="2" t="s">
        <v>2</v>
      </c>
      <c r="B1" s="2" t="s">
        <v>0</v>
      </c>
    </row>
    <row r="2" spans="1:3" x14ac:dyDescent="0.25">
      <c r="A2">
        <v>0</v>
      </c>
      <c r="B2">
        <v>97</v>
      </c>
      <c r="C2">
        <f>A2*B2</f>
        <v>0</v>
      </c>
    </row>
    <row r="3" spans="1:3" x14ac:dyDescent="0.25">
      <c r="A3">
        <v>1</v>
      </c>
      <c r="B3">
        <v>46</v>
      </c>
      <c r="C3">
        <f t="shared" ref="C3:C7" si="0">A3*B3</f>
        <v>46</v>
      </c>
    </row>
    <row r="4" spans="1:3" x14ac:dyDescent="0.25">
      <c r="A4">
        <v>2</v>
      </c>
      <c r="B4">
        <v>10</v>
      </c>
      <c r="C4">
        <f t="shared" si="0"/>
        <v>20</v>
      </c>
    </row>
    <row r="5" spans="1:3" x14ac:dyDescent="0.25">
      <c r="A5">
        <v>3</v>
      </c>
      <c r="B5">
        <v>2</v>
      </c>
      <c r="C5">
        <f t="shared" si="0"/>
        <v>6</v>
      </c>
    </row>
    <row r="6" spans="1:3" x14ac:dyDescent="0.25">
      <c r="A6">
        <v>4</v>
      </c>
      <c r="B6">
        <v>30</v>
      </c>
      <c r="C6">
        <f t="shared" si="0"/>
        <v>120</v>
      </c>
    </row>
    <row r="7" spans="1:3" x14ac:dyDescent="0.25">
      <c r="A7">
        <v>6</v>
      </c>
      <c r="B7" s="1">
        <v>11</v>
      </c>
      <c r="C7" s="1">
        <f t="shared" si="0"/>
        <v>66</v>
      </c>
    </row>
    <row r="8" spans="1:3" x14ac:dyDescent="0.25">
      <c r="B8">
        <f>SUM(B2:B7)</f>
        <v>196</v>
      </c>
      <c r="C8">
        <f>SUM(C2:C7)</f>
        <v>258</v>
      </c>
    </row>
    <row r="26" spans="1:1" x14ac:dyDescent="0.25">
      <c r="A26" t="s">
        <v>70</v>
      </c>
    </row>
  </sheetData>
  <pageMargins left="0.25" right="0.25" top="0.75" bottom="0.75" header="0.3" footer="0.3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11" sqref="E11"/>
    </sheetView>
  </sheetViews>
  <sheetFormatPr defaultRowHeight="15" x14ac:dyDescent="0.25"/>
  <sheetData>
    <row r="1" spans="1:4" x14ac:dyDescent="0.25">
      <c r="A1" s="2" t="s">
        <v>2</v>
      </c>
      <c r="B1" s="2" t="s">
        <v>0</v>
      </c>
      <c r="D1" s="5" t="s">
        <v>1</v>
      </c>
    </row>
    <row r="2" spans="1:4" x14ac:dyDescent="0.25">
      <c r="A2">
        <v>0</v>
      </c>
      <c r="B2">
        <v>97</v>
      </c>
      <c r="C2">
        <f>A2*B2</f>
        <v>0</v>
      </c>
      <c r="D2" s="3">
        <f>B2/$B$8</f>
        <v>0.49489795918367346</v>
      </c>
    </row>
    <row r="3" spans="1:4" x14ac:dyDescent="0.25">
      <c r="A3">
        <v>1</v>
      </c>
      <c r="B3">
        <v>46</v>
      </c>
      <c r="C3">
        <f t="shared" ref="C3:C7" si="0">A3*B3</f>
        <v>46</v>
      </c>
      <c r="D3" s="3">
        <f t="shared" ref="D3:D7" si="1">B3/$B$8</f>
        <v>0.23469387755102042</v>
      </c>
    </row>
    <row r="4" spans="1:4" x14ac:dyDescent="0.25">
      <c r="A4">
        <v>2</v>
      </c>
      <c r="B4">
        <v>10</v>
      </c>
      <c r="C4">
        <f t="shared" si="0"/>
        <v>20</v>
      </c>
      <c r="D4" s="3">
        <f t="shared" si="1"/>
        <v>5.1020408163265307E-2</v>
      </c>
    </row>
    <row r="5" spans="1:4" x14ac:dyDescent="0.25">
      <c r="A5">
        <v>3</v>
      </c>
      <c r="B5">
        <v>2</v>
      </c>
      <c r="C5">
        <f t="shared" si="0"/>
        <v>6</v>
      </c>
      <c r="D5" s="3">
        <f t="shared" si="1"/>
        <v>1.020408163265306E-2</v>
      </c>
    </row>
    <row r="6" spans="1:4" x14ac:dyDescent="0.25">
      <c r="A6">
        <v>4</v>
      </c>
      <c r="B6">
        <v>30</v>
      </c>
      <c r="C6">
        <f t="shared" si="0"/>
        <v>120</v>
      </c>
      <c r="D6" s="21">
        <f t="shared" si="1"/>
        <v>0.15306122448979592</v>
      </c>
    </row>
    <row r="7" spans="1:4" x14ac:dyDescent="0.25">
      <c r="A7">
        <v>6</v>
      </c>
      <c r="B7" s="1">
        <v>11</v>
      </c>
      <c r="C7" s="1">
        <f t="shared" si="0"/>
        <v>66</v>
      </c>
      <c r="D7" s="4">
        <f t="shared" si="1"/>
        <v>5.6122448979591837E-2</v>
      </c>
    </row>
    <row r="8" spans="1:4" x14ac:dyDescent="0.25">
      <c r="B8">
        <f>SUM(B2:B7)</f>
        <v>196</v>
      </c>
      <c r="C8">
        <f>SUM(C2:C7)</f>
        <v>258</v>
      </c>
      <c r="D8" s="3">
        <f>SUM(D2:D7)</f>
        <v>0.99999999999999989</v>
      </c>
    </row>
  </sheetData>
  <pageMargins left="0.7" right="0.7" top="0.75" bottom="0.75" header="0.3" footer="0.3"/>
  <pageSetup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7" workbookViewId="0">
      <selection activeCell="J24" sqref="J24"/>
    </sheetView>
  </sheetViews>
  <sheetFormatPr defaultRowHeight="15" x14ac:dyDescent="0.25"/>
  <cols>
    <col min="1" max="1" width="9.140625" customWidth="1"/>
    <col min="2" max="2" width="30.5703125" customWidth="1"/>
    <col min="3" max="3" width="20.140625" customWidth="1"/>
    <col min="4" max="4" width="11.28515625" style="7" customWidth="1"/>
    <col min="5" max="5" width="3.42578125" style="7" customWidth="1"/>
    <col min="7" max="7" width="3.42578125" customWidth="1"/>
    <col min="8" max="8" width="30.42578125" customWidth="1"/>
    <col min="9" max="9" width="13.28515625" customWidth="1"/>
  </cols>
  <sheetData>
    <row r="1" spans="1:10" x14ac:dyDescent="0.25">
      <c r="B1" s="5" t="s">
        <v>36</v>
      </c>
    </row>
    <row r="2" spans="1:10" x14ac:dyDescent="0.25">
      <c r="B2" s="5" t="s">
        <v>19</v>
      </c>
      <c r="C2" s="5">
        <v>6</v>
      </c>
      <c r="H2" s="13"/>
      <c r="I2" s="12" t="s">
        <v>32</v>
      </c>
    </row>
    <row r="3" spans="1:10" x14ac:dyDescent="0.25">
      <c r="B3" s="5" t="s">
        <v>3</v>
      </c>
      <c r="C3" s="5">
        <v>0.15</v>
      </c>
      <c r="H3" s="13"/>
      <c r="I3" s="2">
        <v>33</v>
      </c>
    </row>
    <row r="4" spans="1:10" x14ac:dyDescent="0.25">
      <c r="B4" s="5" t="s">
        <v>20</v>
      </c>
      <c r="I4" s="13" t="s">
        <v>33</v>
      </c>
    </row>
    <row r="5" spans="1:10" x14ac:dyDescent="0.25">
      <c r="B5" t="s">
        <v>4</v>
      </c>
      <c r="F5" s="2" t="s">
        <v>21</v>
      </c>
      <c r="G5" s="2"/>
      <c r="I5" s="13" t="s">
        <v>34</v>
      </c>
      <c r="J5" s="12" t="s">
        <v>35</v>
      </c>
    </row>
    <row r="6" spans="1:10" x14ac:dyDescent="0.25">
      <c r="A6">
        <v>0</v>
      </c>
      <c r="B6" t="s">
        <v>5</v>
      </c>
      <c r="C6" s="6" t="s">
        <v>13</v>
      </c>
      <c r="D6" s="7">
        <f>COMBIN(6,0)*(0.85^6)</f>
        <v>0.37714951562499988</v>
      </c>
      <c r="F6" s="8">
        <f>D6</f>
        <v>0.37714951562499988</v>
      </c>
      <c r="G6" s="8"/>
      <c r="H6" t="s">
        <v>25</v>
      </c>
      <c r="I6" s="11">
        <f>D6*$I$3</f>
        <v>12.445934015624996</v>
      </c>
      <c r="J6">
        <v>12</v>
      </c>
    </row>
    <row r="7" spans="1:10" x14ac:dyDescent="0.25">
      <c r="A7">
        <v>1</v>
      </c>
      <c r="B7" t="s">
        <v>7</v>
      </c>
      <c r="C7" s="6" t="s">
        <v>14</v>
      </c>
      <c r="D7" s="7">
        <f>COMBIN(6,1)*(0.15^1)*(0.85^5)</f>
        <v>0.39933478124999988</v>
      </c>
      <c r="F7" s="8">
        <f>D7</f>
        <v>0.39933478124999988</v>
      </c>
      <c r="G7" s="8"/>
      <c r="H7" t="s">
        <v>26</v>
      </c>
      <c r="I7" s="11">
        <f t="shared" ref="I7:I12" si="0">D7*$I$3</f>
        <v>13.178047781249996</v>
      </c>
      <c r="J7">
        <v>15</v>
      </c>
    </row>
    <row r="8" spans="1:10" x14ac:dyDescent="0.25">
      <c r="A8">
        <v>2</v>
      </c>
      <c r="B8" t="s">
        <v>8</v>
      </c>
      <c r="C8" s="6" t="s">
        <v>15</v>
      </c>
      <c r="D8" s="7">
        <f>COMBIN(6,2)*(0.15^2)*(0.85^4)</f>
        <v>0.17617710937499995</v>
      </c>
      <c r="F8" s="8">
        <f>D8</f>
        <v>0.17617710937499995</v>
      </c>
      <c r="G8" s="8"/>
      <c r="H8" t="s">
        <v>27</v>
      </c>
      <c r="I8" s="11">
        <f t="shared" si="0"/>
        <v>5.813844609374998</v>
      </c>
      <c r="J8">
        <v>3</v>
      </c>
    </row>
    <row r="9" spans="1:10" x14ac:dyDescent="0.25">
      <c r="A9">
        <v>3</v>
      </c>
      <c r="B9" t="s">
        <v>9</v>
      </c>
      <c r="C9" s="6" t="s">
        <v>16</v>
      </c>
      <c r="D9" s="7">
        <f>COMBIN(6,3)*(0.15^3)*(0.85^3)</f>
        <v>4.1453437499999995E-2</v>
      </c>
      <c r="F9" s="8">
        <f>D9</f>
        <v>4.1453437499999995E-2</v>
      </c>
      <c r="G9" s="8"/>
      <c r="H9" t="s">
        <v>28</v>
      </c>
      <c r="I9" s="11">
        <f t="shared" si="0"/>
        <v>1.3679634374999998</v>
      </c>
      <c r="J9">
        <v>3</v>
      </c>
    </row>
    <row r="10" spans="1:10" x14ac:dyDescent="0.25">
      <c r="A10">
        <v>4</v>
      </c>
      <c r="B10" t="s">
        <v>10</v>
      </c>
      <c r="C10" s="6" t="s">
        <v>17</v>
      </c>
      <c r="D10" s="7">
        <f>COMBIN(6,4)*(0.15^4)*(0.85^2)</f>
        <v>5.4864843749999996E-3</v>
      </c>
      <c r="F10" s="9" t="s">
        <v>24</v>
      </c>
      <c r="G10" s="9"/>
      <c r="H10" t="s">
        <v>29</v>
      </c>
      <c r="I10" s="11">
        <f t="shared" si="0"/>
        <v>0.18105398437499998</v>
      </c>
      <c r="J10">
        <v>0</v>
      </c>
    </row>
    <row r="11" spans="1:10" x14ac:dyDescent="0.25">
      <c r="A11">
        <v>5</v>
      </c>
      <c r="B11" t="s">
        <v>11</v>
      </c>
      <c r="C11" s="6" t="s">
        <v>18</v>
      </c>
      <c r="D11" s="7">
        <f>COMBIN(6,5)*(0.15^5)*(0.85^1)</f>
        <v>3.8728124999999998E-4</v>
      </c>
      <c r="F11" s="9" t="s">
        <v>23</v>
      </c>
      <c r="G11" s="9"/>
      <c r="H11" t="s">
        <v>30</v>
      </c>
      <c r="I11" s="11">
        <f t="shared" si="0"/>
        <v>1.2780281249999999E-2</v>
      </c>
      <c r="J11">
        <v>0</v>
      </c>
    </row>
    <row r="12" spans="1:10" x14ac:dyDescent="0.25">
      <c r="A12">
        <v>6</v>
      </c>
      <c r="B12" t="s">
        <v>12</v>
      </c>
      <c r="C12" s="6" t="s">
        <v>6</v>
      </c>
      <c r="D12" s="10">
        <f>COMBIN(6,6)*(0.15^6)*(0.85^0)</f>
        <v>1.1390624999999999E-5</v>
      </c>
      <c r="F12" s="9" t="s">
        <v>22</v>
      </c>
      <c r="G12" s="9"/>
      <c r="H12" t="s">
        <v>31</v>
      </c>
      <c r="I12" s="14">
        <f t="shared" si="0"/>
        <v>3.7589062499999998E-4</v>
      </c>
      <c r="J12" s="1">
        <v>0</v>
      </c>
    </row>
    <row r="13" spans="1:10" x14ac:dyDescent="0.25">
      <c r="D13" s="11">
        <f>SUM(D6:D12)</f>
        <v>0.99999999999999967</v>
      </c>
      <c r="I13" s="11">
        <f>SUM(I6:I12)</f>
        <v>32.999999999999993</v>
      </c>
      <c r="J13" s="11">
        <f>SUM(J6:J12)</f>
        <v>33</v>
      </c>
    </row>
    <row r="14" spans="1:10" x14ac:dyDescent="0.25">
      <c r="D14" s="11"/>
    </row>
    <row r="18" spans="2:2" x14ac:dyDescent="0.25">
      <c r="B18" s="15" t="s">
        <v>37</v>
      </c>
    </row>
    <row r="19" spans="2:2" x14ac:dyDescent="0.25">
      <c r="B19" s="2" t="s">
        <v>38</v>
      </c>
    </row>
  </sheetData>
  <pageMargins left="0.25" right="0.25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28" workbookViewId="0">
      <selection activeCell="N13" sqref="N13"/>
    </sheetView>
  </sheetViews>
  <sheetFormatPr defaultRowHeight="15" x14ac:dyDescent="0.25"/>
  <cols>
    <col min="1" max="1" width="5" customWidth="1"/>
    <col min="2" max="2" width="32.140625" customWidth="1"/>
    <col min="3" max="3" width="17.28515625" customWidth="1"/>
    <col min="4" max="4" width="9.85546875" style="7" customWidth="1"/>
    <col min="5" max="5" width="3.42578125" style="7" customWidth="1"/>
    <col min="7" max="7" width="13.28515625" customWidth="1"/>
    <col min="8" max="10" width="9.140625" customWidth="1"/>
  </cols>
  <sheetData>
    <row r="1" spans="1:9" x14ac:dyDescent="0.25">
      <c r="B1" s="5" t="s">
        <v>39</v>
      </c>
    </row>
    <row r="2" spans="1:9" x14ac:dyDescent="0.25">
      <c r="B2" s="5" t="s">
        <v>40</v>
      </c>
      <c r="C2" s="5"/>
      <c r="G2" s="12"/>
      <c r="H2" s="5" t="s">
        <v>69</v>
      </c>
    </row>
    <row r="3" spans="1:9" x14ac:dyDescent="0.25">
      <c r="B3" s="5" t="s">
        <v>42</v>
      </c>
      <c r="C3" s="5">
        <v>0.15</v>
      </c>
      <c r="G3" s="2"/>
      <c r="H3" s="5">
        <v>30</v>
      </c>
    </row>
    <row r="4" spans="1:9" x14ac:dyDescent="0.25">
      <c r="B4" s="5" t="s">
        <v>41</v>
      </c>
      <c r="G4" s="13"/>
    </row>
    <row r="5" spans="1:9" x14ac:dyDescent="0.25">
      <c r="B5" t="s">
        <v>4</v>
      </c>
      <c r="F5" s="2" t="s">
        <v>21</v>
      </c>
      <c r="G5" s="2" t="s">
        <v>66</v>
      </c>
      <c r="H5" s="2" t="s">
        <v>35</v>
      </c>
      <c r="I5" s="2" t="s">
        <v>68</v>
      </c>
    </row>
    <row r="6" spans="1:9" x14ac:dyDescent="0.25">
      <c r="A6">
        <v>1</v>
      </c>
      <c r="B6" t="s">
        <v>46</v>
      </c>
      <c r="C6" s="6" t="s">
        <v>43</v>
      </c>
      <c r="D6" s="7">
        <f>0.15</f>
        <v>0.15</v>
      </c>
      <c r="F6" s="8">
        <f>D6</f>
        <v>0.15</v>
      </c>
      <c r="G6" s="11">
        <f t="shared" ref="G6:G16" si="0">D6*$H$18</f>
        <v>4.5</v>
      </c>
      <c r="H6">
        <f>1+1+1+1</f>
        <v>4</v>
      </c>
      <c r="I6" s="11">
        <f>G6-H6</f>
        <v>0.5</v>
      </c>
    </row>
    <row r="7" spans="1:9" x14ac:dyDescent="0.25">
      <c r="A7">
        <v>2</v>
      </c>
      <c r="B7" t="s">
        <v>47</v>
      </c>
      <c r="C7" s="6" t="s">
        <v>48</v>
      </c>
      <c r="D7" s="7">
        <f>(0.15^1)*(0.85^1)</f>
        <v>0.1275</v>
      </c>
      <c r="F7" s="8">
        <f>D7</f>
        <v>0.1275</v>
      </c>
      <c r="G7" s="11">
        <f t="shared" si="0"/>
        <v>3.8250000000000002</v>
      </c>
      <c r="H7">
        <f>1+1+1+1+1</f>
        <v>5</v>
      </c>
      <c r="I7" s="11">
        <f t="shared" ref="I7:I16" si="1">G7-H7</f>
        <v>-1.1749999999999998</v>
      </c>
    </row>
    <row r="8" spans="1:9" x14ac:dyDescent="0.25">
      <c r="A8">
        <v>3</v>
      </c>
      <c r="B8" t="s">
        <v>49</v>
      </c>
      <c r="C8" s="6" t="s">
        <v>54</v>
      </c>
      <c r="D8" s="7">
        <f>(0.15)*(0.85^2)</f>
        <v>0.10837499999999999</v>
      </c>
      <c r="F8" s="8">
        <f>D8</f>
        <v>0.10837499999999999</v>
      </c>
      <c r="G8" s="11">
        <f t="shared" si="0"/>
        <v>3.2512499999999998</v>
      </c>
      <c r="H8">
        <f>1+1+1+1</f>
        <v>4</v>
      </c>
      <c r="I8" s="11">
        <f t="shared" si="1"/>
        <v>-0.74875000000000025</v>
      </c>
    </row>
    <row r="9" spans="1:9" x14ac:dyDescent="0.25">
      <c r="A9">
        <v>4</v>
      </c>
      <c r="B9" t="s">
        <v>50</v>
      </c>
      <c r="C9" s="6" t="s">
        <v>55</v>
      </c>
      <c r="D9" s="7">
        <f>(0.15)*(0.85^3)</f>
        <v>9.2118749999999985E-2</v>
      </c>
      <c r="F9" s="8">
        <f>D9</f>
        <v>9.2118749999999985E-2</v>
      </c>
      <c r="G9" s="11">
        <f t="shared" si="0"/>
        <v>2.7635624999999995</v>
      </c>
      <c r="H9">
        <v>0</v>
      </c>
      <c r="I9" s="11">
        <f t="shared" si="1"/>
        <v>2.7635624999999995</v>
      </c>
    </row>
    <row r="10" spans="1:9" x14ac:dyDescent="0.25">
      <c r="A10">
        <v>5</v>
      </c>
      <c r="B10" t="s">
        <v>51</v>
      </c>
      <c r="C10" s="6" t="s">
        <v>56</v>
      </c>
      <c r="D10" s="7">
        <f>(0.15)*(0.85^4)</f>
        <v>7.8300937499999987E-2</v>
      </c>
      <c r="F10" s="8">
        <f t="shared" ref="F10:F12" si="2">D10</f>
        <v>7.8300937499999987E-2</v>
      </c>
      <c r="G10" s="11">
        <f t="shared" si="0"/>
        <v>2.3490281249999998</v>
      </c>
      <c r="H10">
        <f>1+1+1</f>
        <v>3</v>
      </c>
      <c r="I10" s="11">
        <f t="shared" si="1"/>
        <v>-0.6509718750000002</v>
      </c>
    </row>
    <row r="11" spans="1:9" x14ac:dyDescent="0.25">
      <c r="A11">
        <v>6</v>
      </c>
      <c r="B11" t="s">
        <v>52</v>
      </c>
      <c r="C11" s="6" t="s">
        <v>57</v>
      </c>
      <c r="D11" s="7">
        <f>(0.15)*(0.85^5)</f>
        <v>6.6555796874999976E-2</v>
      </c>
      <c r="F11" s="8">
        <f t="shared" si="2"/>
        <v>6.6555796874999976E-2</v>
      </c>
      <c r="G11" s="11">
        <f t="shared" si="0"/>
        <v>1.9966739062499992</v>
      </c>
      <c r="H11">
        <f>1+1</f>
        <v>2</v>
      </c>
      <c r="I11" s="11">
        <f t="shared" si="1"/>
        <v>-3.3260937500008136E-3</v>
      </c>
    </row>
    <row r="12" spans="1:9" x14ac:dyDescent="0.25">
      <c r="A12">
        <v>7</v>
      </c>
      <c r="B12" t="s">
        <v>53</v>
      </c>
      <c r="C12" s="6" t="s">
        <v>58</v>
      </c>
      <c r="D12" s="17">
        <f>(0.15)*(0.85^6)</f>
        <v>5.6572427343749981E-2</v>
      </c>
      <c r="F12" s="8">
        <f t="shared" si="2"/>
        <v>5.6572427343749981E-2</v>
      </c>
      <c r="G12" s="11">
        <f t="shared" si="0"/>
        <v>1.6971728203124994</v>
      </c>
      <c r="H12" s="16">
        <f>1+1</f>
        <v>2</v>
      </c>
      <c r="I12" s="11">
        <f t="shared" si="1"/>
        <v>-0.30282717968750061</v>
      </c>
    </row>
    <row r="13" spans="1:9" x14ac:dyDescent="0.25">
      <c r="A13">
        <v>8</v>
      </c>
      <c r="B13" t="s">
        <v>61</v>
      </c>
      <c r="C13" s="6" t="s">
        <v>60</v>
      </c>
      <c r="D13" s="17">
        <f>(0.15)*(0.85^7)</f>
        <v>4.8086563242187477E-2</v>
      </c>
      <c r="F13" s="8">
        <f t="shared" ref="F13:F15" si="3">D13</f>
        <v>4.8086563242187477E-2</v>
      </c>
      <c r="G13" s="11">
        <f t="shared" si="0"/>
        <v>1.4425968972656242</v>
      </c>
      <c r="H13" s="16">
        <f>1+1</f>
        <v>2</v>
      </c>
      <c r="I13" s="11">
        <f t="shared" si="1"/>
        <v>-0.55740310273437577</v>
      </c>
    </row>
    <row r="14" spans="1:9" x14ac:dyDescent="0.25">
      <c r="A14">
        <v>9</v>
      </c>
      <c r="B14" t="s">
        <v>62</v>
      </c>
      <c r="C14" s="6" t="s">
        <v>64</v>
      </c>
      <c r="D14" s="17">
        <f>(0.15)*(0.85^8)</f>
        <v>4.0873578755859362E-2</v>
      </c>
      <c r="F14" s="8">
        <f t="shared" si="3"/>
        <v>4.0873578755859362E-2</v>
      </c>
      <c r="G14" s="11">
        <f t="shared" si="0"/>
        <v>1.2262073626757808</v>
      </c>
      <c r="H14" s="19">
        <f>1</f>
        <v>1</v>
      </c>
      <c r="I14" s="11">
        <f t="shared" si="1"/>
        <v>0.22620736267578079</v>
      </c>
    </row>
    <row r="15" spans="1:9" x14ac:dyDescent="0.25">
      <c r="A15">
        <v>10</v>
      </c>
      <c r="B15" t="s">
        <v>63</v>
      </c>
      <c r="C15" s="6" t="s">
        <v>65</v>
      </c>
      <c r="D15" s="17">
        <f>(0.15)*(0.85^9)</f>
        <v>3.4742541942480457E-2</v>
      </c>
      <c r="F15" s="8">
        <f t="shared" si="3"/>
        <v>3.4742541942480457E-2</v>
      </c>
      <c r="G15" s="11">
        <f t="shared" si="0"/>
        <v>1.0422762582744136</v>
      </c>
      <c r="H15" s="16">
        <f>1+1</f>
        <v>2</v>
      </c>
      <c r="I15" s="11">
        <f t="shared" si="1"/>
        <v>-0.95772374172558639</v>
      </c>
    </row>
    <row r="16" spans="1:9" x14ac:dyDescent="0.25">
      <c r="B16" t="s">
        <v>67</v>
      </c>
      <c r="C16" s="6"/>
      <c r="D16" s="17">
        <f>1-SUM(D6:D15)</f>
        <v>0.19687440434072268</v>
      </c>
      <c r="F16" s="8"/>
      <c r="G16" s="11">
        <f t="shared" si="0"/>
        <v>5.9062321302216798</v>
      </c>
      <c r="H16" s="16">
        <f>1+1+1+1+1</f>
        <v>5</v>
      </c>
      <c r="I16" s="11">
        <f t="shared" si="1"/>
        <v>0.90623213022167981</v>
      </c>
    </row>
    <row r="17" spans="1:8" x14ac:dyDescent="0.25">
      <c r="A17" s="18" t="s">
        <v>59</v>
      </c>
      <c r="B17" s="18" t="s">
        <v>59</v>
      </c>
      <c r="C17" s="18" t="s">
        <v>59</v>
      </c>
      <c r="D17" s="20" t="s">
        <v>59</v>
      </c>
      <c r="F17" s="18" t="s">
        <v>59</v>
      </c>
      <c r="G17" s="14"/>
      <c r="H17" s="1"/>
    </row>
    <row r="18" spans="1:8" x14ac:dyDescent="0.25">
      <c r="D18" s="7">
        <f>SUM(D6:D16)</f>
        <v>1</v>
      </c>
      <c r="G18" s="11">
        <f>SUM(G6:G17)</f>
        <v>29.999999999999993</v>
      </c>
      <c r="H18" s="11">
        <f>SUM(H6:H17)</f>
        <v>30</v>
      </c>
    </row>
    <row r="19" spans="1:8" x14ac:dyDescent="0.25">
      <c r="D19" s="11"/>
    </row>
    <row r="23" spans="1:8" x14ac:dyDescent="0.25">
      <c r="B23" s="15" t="s">
        <v>44</v>
      </c>
    </row>
    <row r="24" spans="1:8" x14ac:dyDescent="0.25">
      <c r="B24" s="2" t="s">
        <v>45</v>
      </c>
    </row>
  </sheetData>
  <printOptions gridLines="1"/>
  <pageMargins left="0.25" right="0.25" top="0.75" bottom="0.75" header="0.3" footer="0.3"/>
  <pageSetup scale="13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Scores</vt:lpstr>
      <vt:lpstr>Probability</vt:lpstr>
      <vt:lpstr>Binomial</vt:lpstr>
      <vt:lpstr>Geometric</vt:lpstr>
      <vt:lpstr>Binomial!Print_Area</vt:lpstr>
      <vt:lpstr>Geometric!Print_Area</vt:lpstr>
      <vt:lpstr>Probability!Print_Area</vt:lpstr>
      <vt:lpstr>Scores!Print_Area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</cp:lastModifiedBy>
  <cp:lastPrinted>2016-03-02T14:48:59Z</cp:lastPrinted>
  <dcterms:created xsi:type="dcterms:W3CDTF">2016-01-19T19:08:47Z</dcterms:created>
  <dcterms:modified xsi:type="dcterms:W3CDTF">2016-03-27T13:24:26Z</dcterms:modified>
</cp:coreProperties>
</file>